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y.C.Clark\Desktop\Legislative Files\"/>
    </mc:Choice>
  </mc:AlternateContent>
  <bookViews>
    <workbookView xWindow="0" yWindow="0" windowWidth="25200" windowHeight="11550"/>
  </bookViews>
  <sheets>
    <sheet name="Retro" sheetId="1" r:id="rId1"/>
  </sheets>
  <externalReferences>
    <externalReference r:id="rId2"/>
    <externalReference r:id="rId3"/>
  </externalReferences>
  <definedNames>
    <definedName name="__123Graph_A" hidden="1">[1]DIV0!#REF!</definedName>
    <definedName name="__123Graph_B" hidden="1">[1]DIV0!#REF!</definedName>
    <definedName name="__123Graph_C" hidden="1">[1]DIV0!#REF!</definedName>
    <definedName name="__123Graph_E" hidden="1">[1]DIV0!#REF!</definedName>
    <definedName name="__123Graph_F" hidden="1">[1]DIV0!#REF!</definedName>
    <definedName name="_D_">[1]DIV0!#REF!</definedName>
    <definedName name="_E_">[1]DIV0!#REF!</definedName>
    <definedName name="_xlnm._FilterDatabase" localSheetId="0" hidden="1">Retro!$A$5:$H$60</definedName>
    <definedName name="_P_">[1]DIV0!#REF!</definedName>
    <definedName name="_S_">[1]DIV0!#REF!</definedName>
    <definedName name="_S_1">[1]DIV0!#REF!</definedName>
    <definedName name="data16">#REF!</definedName>
    <definedName name="fadsfasdfas">[1]DIV0!#REF!</definedName>
    <definedName name="HIGH2" hidden="1">[1]DIV0!#REF!</definedName>
    <definedName name="PRINT">#REF!</definedName>
    <definedName name="_xlnm.Print_Area" localSheetId="0">Retro!$A$1:$H$59</definedName>
    <definedName name="_xlnm.Print_Titles" localSheetId="0">Retro!$5:$5</definedName>
    <definedName name="PRINT3">#REF!</definedName>
    <definedName name="Sandy">'[2]BASIC INFO'!$A$13:$P$272</definedName>
    <definedName name="T_Additional_2004_Aid">#REF!</definedName>
    <definedName name="TaxWarr05Impo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8" i="1"/>
  <c r="H56" i="1"/>
  <c r="H23" i="1"/>
  <c r="H22" i="1"/>
  <c r="H8" i="1"/>
  <c r="H39" i="1"/>
  <c r="H7" i="1"/>
  <c r="H41" i="1"/>
  <c r="H6" i="1"/>
  <c r="H16" i="1"/>
  <c r="H55" i="1"/>
  <c r="H30" i="1"/>
  <c r="H15" i="1"/>
  <c r="H43" i="1"/>
  <c r="H14" i="1"/>
  <c r="H38" i="1"/>
  <c r="H37" i="1"/>
  <c r="H21" i="1"/>
  <c r="H9" i="1"/>
  <c r="H28" i="1"/>
  <c r="H46" i="1"/>
  <c r="H13" i="1"/>
  <c r="H20" i="1"/>
  <c r="H27" i="1"/>
  <c r="H36" i="1"/>
  <c r="H19" i="1"/>
  <c r="H18" i="1"/>
  <c r="H11" i="1"/>
  <c r="H26" i="1"/>
  <c r="H35" i="1"/>
  <c r="H25" i="1"/>
  <c r="H42" i="1"/>
  <c r="H45" i="1"/>
  <c r="H34" i="1"/>
  <c r="H33" i="1"/>
  <c r="H54" i="1"/>
  <c r="H10" i="1"/>
  <c r="H32" i="1"/>
  <c r="H31" i="1"/>
  <c r="H44" i="1"/>
  <c r="H24" i="1"/>
  <c r="H53" i="1"/>
  <c r="H52" i="1"/>
  <c r="H51" i="1"/>
  <c r="H50" i="1"/>
  <c r="H49" i="1"/>
  <c r="H48" i="1"/>
  <c r="H47" i="1"/>
  <c r="H17" i="1"/>
  <c r="H57" i="1" l="1"/>
  <c r="H58" i="1"/>
</calcChain>
</file>

<file path=xl/sharedStrings.xml><?xml version="1.0" encoding="utf-8"?>
<sst xmlns="http://schemas.openxmlformats.org/spreadsheetml/2006/main" count="171" uniqueCount="103">
  <si>
    <t xml:space="preserve">New Hampshire Department of Education
Bureau of School Safety and Facility Management
</t>
  </si>
  <si>
    <t>Public Schools Districts that Constructed During the Moratorium on Building Aid 
Projects Not Verified and Not a Complete List - Informal Survey Data Collection Only</t>
  </si>
  <si>
    <t>Last Revised February 24, 2021</t>
  </si>
  <si>
    <t>SAU</t>
  </si>
  <si>
    <t>District</t>
  </si>
  <si>
    <t>School</t>
  </si>
  <si>
    <t>Type</t>
  </si>
  <si>
    <t>Year</t>
  </si>
  <si>
    <t>Cost</t>
  </si>
  <si>
    <t xml:space="preserve"> Rate </t>
  </si>
  <si>
    <t>Building Aid Estimate</t>
  </si>
  <si>
    <t>Alton</t>
  </si>
  <si>
    <t>Alton Central School</t>
  </si>
  <si>
    <t>Addition</t>
  </si>
  <si>
    <t>Andover</t>
  </si>
  <si>
    <t>Andover Elementary School</t>
  </si>
  <si>
    <t>Addition/Renovation</t>
  </si>
  <si>
    <t>Auburn</t>
  </si>
  <si>
    <t>Auburn Village School</t>
  </si>
  <si>
    <t>Renovation</t>
  </si>
  <si>
    <t>Claremont</t>
  </si>
  <si>
    <t>Stevens High School</t>
  </si>
  <si>
    <t>Concord</t>
  </si>
  <si>
    <t>Concord High School, Rundlett Middle School, Abbot-Downing School, &amp; Christa McAuliffe School</t>
  </si>
  <si>
    <t>Energy</t>
  </si>
  <si>
    <t>Dover</t>
  </si>
  <si>
    <t>Garrison School</t>
  </si>
  <si>
    <t>Horne Street School</t>
  </si>
  <si>
    <t>Dunbarton</t>
  </si>
  <si>
    <t>Dunbarton Elementary School</t>
  </si>
  <si>
    <t>Exeter</t>
  </si>
  <si>
    <t>Main Street School</t>
  </si>
  <si>
    <t>Exeter Region Cooperative</t>
  </si>
  <si>
    <t>Cooperative Middle School</t>
  </si>
  <si>
    <t>Gilford</t>
  </si>
  <si>
    <t>Gilford Elementary School</t>
  </si>
  <si>
    <t>Hampton</t>
  </si>
  <si>
    <t xml:space="preserve">Hampton Academy </t>
  </si>
  <si>
    <t>Hampton Centre School</t>
  </si>
  <si>
    <t>Hampton Falls</t>
  </si>
  <si>
    <t>Lincoln Akerman School</t>
  </si>
  <si>
    <t>Hillsboro-Deering Cooperative</t>
  </si>
  <si>
    <t>Hillsboro-Deering Elementary School</t>
  </si>
  <si>
    <t>Hollis</t>
  </si>
  <si>
    <t>Multiple Schools</t>
  </si>
  <si>
    <t>Hopkinton</t>
  </si>
  <si>
    <t>Maple Street Elementary School, Hopkinton High School, Hopkinton Middle School, &amp; Harold Martin School</t>
  </si>
  <si>
    <t>Inter-Lakes Cooperative</t>
  </si>
  <si>
    <t>Inter-Lakes High School</t>
  </si>
  <si>
    <t>Jaffrey-Rindge Cooperative</t>
  </si>
  <si>
    <t>Kearsarge Regional</t>
  </si>
  <si>
    <t>Kearsarge Regional High School</t>
  </si>
  <si>
    <t>Mascoma Valley Regional</t>
  </si>
  <si>
    <t>Canaan Elementary School, Indian River School, &amp; Enfield Village School</t>
  </si>
  <si>
    <t>Mascoma Valley Regional High School</t>
  </si>
  <si>
    <t>Middleton</t>
  </si>
  <si>
    <t>Middleton Elementary School</t>
  </si>
  <si>
    <t>New School</t>
  </si>
  <si>
    <t>Milford</t>
  </si>
  <si>
    <t>Milford High School</t>
  </si>
  <si>
    <t>Monadnock Regional</t>
  </si>
  <si>
    <t>Monadnock Regional High School</t>
  </si>
  <si>
    <t>Mt. Caesar Elementary School</t>
  </si>
  <si>
    <t>Nashua</t>
  </si>
  <si>
    <t>Broad Street Elementary School</t>
  </si>
  <si>
    <t>Charlotte Ave Elementary School</t>
  </si>
  <si>
    <t>Fairgrounds Middle School</t>
  </si>
  <si>
    <t>Ledge Street School</t>
  </si>
  <si>
    <t>Sunset Heights School</t>
  </si>
  <si>
    <t>Nelson</t>
  </si>
  <si>
    <t>Nelson Elementary School</t>
  </si>
  <si>
    <t>addition</t>
  </si>
  <si>
    <t>Newmarket</t>
  </si>
  <si>
    <t>Newmarket Jr.-Sr. High School &amp; Elementary School</t>
  </si>
  <si>
    <t>Oyster River Coop</t>
  </si>
  <si>
    <t>Moharimet School</t>
  </si>
  <si>
    <t>Oyster River Middle School</t>
  </si>
  <si>
    <t>Pelham</t>
  </si>
  <si>
    <t>Pelham High School</t>
  </si>
  <si>
    <t>Pembroke</t>
  </si>
  <si>
    <t>Pembroke Academy</t>
  </si>
  <si>
    <t>Not reported</t>
  </si>
  <si>
    <t>Three Rivers School</t>
  </si>
  <si>
    <t>Rochester</t>
  </si>
  <si>
    <t>East Rochester School</t>
  </si>
  <si>
    <t>Spaulding High School</t>
  </si>
  <si>
    <t>Salem</t>
  </si>
  <si>
    <t>Mary A. Fisk Elementary School</t>
  </si>
  <si>
    <t>North Salem Elementary School</t>
  </si>
  <si>
    <t>Salem High School</t>
  </si>
  <si>
    <t>William T. Barron Elementary School</t>
  </si>
  <si>
    <t>Woodbury School</t>
  </si>
  <si>
    <t>White Mountains Regional</t>
  </si>
  <si>
    <t>Lancaster Elementary School</t>
  </si>
  <si>
    <t>White Mountains Regional High School</t>
  </si>
  <si>
    <t>Sprinkler system</t>
  </si>
  <si>
    <t>Wilton-Lyndeborough Coop.</t>
  </si>
  <si>
    <t>Florence Rideout Elementary School</t>
  </si>
  <si>
    <t>Windham</t>
  </si>
  <si>
    <t>Golden Brook Elementary School &amp; Windham Middle School</t>
  </si>
  <si>
    <t>Average:</t>
  </si>
  <si>
    <r>
      <t>Total</t>
    </r>
    <r>
      <rPr>
        <vertAlign val="superscript"/>
        <sz val="11"/>
        <color indexed="8"/>
        <rFont val="Calibri"/>
        <family val="2"/>
        <scheme val="minor"/>
      </rPr>
      <t>1:</t>
    </r>
  </si>
  <si>
    <t>1. Two projects did not report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</si>
</sst>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9" fillId="0" borderId="0"/>
    <xf numFmtId="0" fontId="1" fillId="0" borderId="0"/>
    <xf numFmtId="0" fontId="14" fillId="0" borderId="0"/>
  </cellStyleXfs>
  <cellXfs count="59">
    <xf numFmtId="0" fontId="0" fillId="0" borderId="0" xfId="0"/>
    <xf numFmtId="0" fontId="3" fillId="2" borderId="0" xfId="0" applyFont="1" applyFill="1" applyAlignment="1">
      <alignment vertical="top"/>
    </xf>
    <xf numFmtId="0" fontId="1" fillId="2" borderId="0" xfId="3" applyFont="1" applyFill="1" applyAlignment="1">
      <alignment vertical="top"/>
    </xf>
    <xf numFmtId="0" fontId="8" fillId="2" borderId="1" xfId="3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 wrapText="1"/>
    </xf>
    <xf numFmtId="165" fontId="10" fillId="2" borderId="1" xfId="4" applyNumberFormat="1" applyFont="1" applyFill="1" applyBorder="1" applyAlignment="1">
      <alignment horizontal="center" vertical="center" wrapText="1"/>
    </xf>
    <xf numFmtId="164" fontId="10" fillId="2" borderId="1" xfId="4" applyNumberFormat="1" applyFont="1" applyFill="1" applyBorder="1" applyAlignment="1">
      <alignment horizontal="center" vertical="center" wrapText="1"/>
    </xf>
    <xf numFmtId="9" fontId="8" fillId="3" borderId="1" xfId="3" applyNumberFormat="1" applyFont="1" applyFill="1" applyBorder="1" applyAlignment="1">
      <alignment vertical="center" wrapText="1"/>
    </xf>
    <xf numFmtId="0" fontId="1" fillId="2" borderId="0" xfId="3" applyFont="1" applyFill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0" fontId="11" fillId="2" borderId="2" xfId="5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left" vertical="center" wrapText="1"/>
    </xf>
    <xf numFmtId="0" fontId="11" fillId="2" borderId="2" xfId="5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left" vertical="center"/>
    </xf>
    <xf numFmtId="0" fontId="11" fillId="2" borderId="1" xfId="5" applyFont="1" applyFill="1" applyBorder="1" applyAlignment="1">
      <alignment horizontal="left" vertical="center" wrapText="1"/>
    </xf>
    <xf numFmtId="0" fontId="1" fillId="2" borderId="1" xfId="3" applyFont="1" applyFill="1" applyBorder="1" applyAlignment="1">
      <alignment horizontal="left" vertical="center" wrapText="1"/>
    </xf>
    <xf numFmtId="0" fontId="11" fillId="2" borderId="1" xfId="5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/>
    </xf>
    <xf numFmtId="9" fontId="13" fillId="2" borderId="1" xfId="2" applyFont="1" applyFill="1" applyBorder="1" applyAlignment="1">
      <alignment vertical="center"/>
    </xf>
    <xf numFmtId="1" fontId="1" fillId="2" borderId="1" xfId="6" applyNumberFormat="1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left" vertical="center" wrapText="1"/>
    </xf>
    <xf numFmtId="0" fontId="1" fillId="2" borderId="1" xfId="6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 wrapText="1"/>
    </xf>
    <xf numFmtId="9" fontId="1" fillId="2" borderId="1" xfId="2" applyFont="1" applyFill="1" applyBorder="1" applyAlignment="1">
      <alignment vertical="center" wrapText="1"/>
    </xf>
    <xf numFmtId="9" fontId="1" fillId="2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6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left" vertical="center"/>
    </xf>
    <xf numFmtId="164" fontId="1" fillId="2" borderId="1" xfId="1" applyNumberFormat="1" applyFont="1" applyFill="1" applyBorder="1" applyAlignment="1">
      <alignment horizontal="right" vertical="center"/>
    </xf>
    <xf numFmtId="0" fontId="11" fillId="2" borderId="1" xfId="3" applyFont="1" applyFill="1" applyBorder="1" applyAlignment="1">
      <alignment horizontal="left" vertical="center"/>
    </xf>
    <xf numFmtId="0" fontId="2" fillId="2" borderId="0" xfId="3" applyFont="1" applyFill="1" applyAlignment="1">
      <alignment vertical="top"/>
    </xf>
    <xf numFmtId="0" fontId="1" fillId="2" borderId="0" xfId="3" applyFont="1" applyFill="1" applyBorder="1" applyAlignment="1">
      <alignment vertical="top"/>
    </xf>
    <xf numFmtId="0" fontId="1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horizontal="left" vertical="top"/>
    </xf>
    <xf numFmtId="0" fontId="13" fillId="2" borderId="0" xfId="3" applyFont="1" applyFill="1" applyBorder="1" applyAlignment="1">
      <alignment horizontal="right" vertical="top" wrapText="1"/>
    </xf>
    <xf numFmtId="0" fontId="1" fillId="2" borderId="0" xfId="3" applyFont="1" applyFill="1" applyBorder="1" applyAlignment="1">
      <alignment horizontal="left" vertical="top" wrapText="1"/>
    </xf>
    <xf numFmtId="164" fontId="13" fillId="2" borderId="3" xfId="4" applyNumberFormat="1" applyFont="1" applyFill="1" applyBorder="1" applyAlignment="1">
      <alignment horizontal="right" vertical="center"/>
    </xf>
    <xf numFmtId="9" fontId="13" fillId="2" borderId="0" xfId="2" applyFont="1" applyFill="1" applyBorder="1" applyAlignment="1">
      <alignment vertical="center"/>
    </xf>
    <xf numFmtId="164" fontId="13" fillId="2" borderId="0" xfId="4" applyNumberFormat="1" applyFont="1" applyFill="1" applyBorder="1" applyAlignment="1">
      <alignment horizontal="right" vertical="center"/>
    </xf>
    <xf numFmtId="164" fontId="13" fillId="2" borderId="0" xfId="4" applyNumberFormat="1" applyFont="1" applyFill="1" applyBorder="1" applyAlignment="1">
      <alignment vertical="top"/>
    </xf>
    <xf numFmtId="0" fontId="13" fillId="2" borderId="0" xfId="2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top" wrapText="1"/>
    </xf>
    <xf numFmtId="164" fontId="7" fillId="2" borderId="0" xfId="4" applyNumberFormat="1" applyFont="1" applyFill="1" applyBorder="1" applyAlignment="1">
      <alignment vertical="top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Alignment="1">
      <alignment horizontal="center" vertical="top"/>
    </xf>
    <xf numFmtId="0" fontId="1" fillId="2" borderId="0" xfId="3" applyFont="1" applyFill="1" applyAlignment="1">
      <alignment horizontal="left" vertical="top"/>
    </xf>
    <xf numFmtId="0" fontId="1" fillId="2" borderId="0" xfId="3" applyFont="1" applyFill="1" applyAlignment="1">
      <alignment vertical="top" wrapText="1"/>
    </xf>
    <xf numFmtId="0" fontId="1" fillId="2" borderId="0" xfId="3" applyFont="1" applyFill="1" applyAlignment="1">
      <alignment horizontal="left" vertical="top" wrapText="1"/>
    </xf>
    <xf numFmtId="164" fontId="7" fillId="2" borderId="0" xfId="4" applyNumberFormat="1" applyFont="1" applyFill="1" applyAlignment="1">
      <alignment vertical="top"/>
    </xf>
    <xf numFmtId="0" fontId="1" fillId="2" borderId="0" xfId="3" applyFont="1" applyFill="1" applyAlignment="1">
      <alignment vertical="center"/>
    </xf>
    <xf numFmtId="9" fontId="1" fillId="2" borderId="2" xfId="2" applyFont="1" applyFill="1" applyBorder="1" applyAlignment="1">
      <alignment vertical="center"/>
    </xf>
    <xf numFmtId="9" fontId="13" fillId="4" borderId="1" xfId="2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3" applyFont="1" applyFill="1" applyBorder="1" applyAlignment="1">
      <alignment horizontal="center" vertical="center"/>
    </xf>
  </cellXfs>
  <cellStyles count="8">
    <cellStyle name="Currency" xfId="1" builtinId="4"/>
    <cellStyle name="Currency 16" xfId="4"/>
    <cellStyle name="Normal" xfId="0" builtinId="0"/>
    <cellStyle name="Normal 2 5" xfId="5"/>
    <cellStyle name="Normal 3 2 2" xfId="7"/>
    <cellStyle name="Normal 57 4" xfId="6"/>
    <cellStyle name="Normal 64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wn Calculation"/>
      <sheetName val="Coops"/>
      <sheetName val="BAF Test"/>
      <sheetName val="DIV0"/>
      <sheetName val="Income"/>
      <sheetName val="District Results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C23" sqref="C23"/>
    </sheetView>
  </sheetViews>
  <sheetFormatPr defaultColWidth="11.140625" defaultRowHeight="12.75" x14ac:dyDescent="0.2"/>
  <cols>
    <col min="1" max="1" width="7.42578125" customWidth="1"/>
    <col min="2" max="2" width="28.5703125" bestFit="1" customWidth="1"/>
    <col min="3" max="3" width="32.42578125" bestFit="1" customWidth="1"/>
    <col min="4" max="4" width="20" bestFit="1" customWidth="1"/>
    <col min="5" max="5" width="5" bestFit="1" customWidth="1"/>
    <col min="6" max="6" width="14.140625" bestFit="1" customWidth="1"/>
    <col min="7" max="7" width="5.42578125" bestFit="1" customWidth="1"/>
    <col min="8" max="8" width="14.140625" bestFit="1" customWidth="1"/>
    <col min="9" max="10" width="15" customWidth="1"/>
  </cols>
  <sheetData>
    <row r="1" spans="1:8" s="1" customFormat="1" ht="41.25" customHeight="1" x14ac:dyDescent="0.2">
      <c r="A1" s="56" t="s">
        <v>0</v>
      </c>
      <c r="B1" s="56"/>
      <c r="C1" s="56"/>
      <c r="D1" s="56"/>
      <c r="E1" s="56"/>
      <c r="F1" s="56"/>
      <c r="G1" s="56"/>
      <c r="H1" s="56"/>
    </row>
    <row r="2" spans="1:8" s="1" customFormat="1" ht="31.5" customHeight="1" x14ac:dyDescent="0.2">
      <c r="A2" s="57" t="s">
        <v>1</v>
      </c>
      <c r="B2" s="57"/>
      <c r="C2" s="57"/>
      <c r="D2" s="57"/>
      <c r="E2" s="57"/>
      <c r="F2" s="57"/>
      <c r="G2" s="57"/>
      <c r="H2" s="57"/>
    </row>
    <row r="3" spans="1:8" x14ac:dyDescent="0.2">
      <c r="A3" s="58" t="s">
        <v>2</v>
      </c>
      <c r="B3" s="58"/>
      <c r="C3" s="58"/>
      <c r="D3" s="58"/>
      <c r="E3" s="58"/>
      <c r="F3" s="58"/>
      <c r="G3" s="58"/>
      <c r="H3" s="58"/>
    </row>
    <row r="4" spans="1:8" x14ac:dyDescent="0.2">
      <c r="A4" s="58"/>
      <c r="B4" s="58"/>
      <c r="C4" s="58"/>
      <c r="D4" s="58"/>
      <c r="E4" s="58"/>
      <c r="F4" s="58"/>
      <c r="G4" s="58"/>
      <c r="H4" s="58"/>
    </row>
    <row r="5" spans="1:8" s="8" customFormat="1" ht="30" x14ac:dyDescent="0.2">
      <c r="A5" s="3" t="s">
        <v>3</v>
      </c>
      <c r="B5" s="3" t="s">
        <v>4</v>
      </c>
      <c r="C5" s="4" t="s">
        <v>5</v>
      </c>
      <c r="D5" s="5" t="s">
        <v>6</v>
      </c>
      <c r="E5" s="4" t="s">
        <v>7</v>
      </c>
      <c r="F5" s="6" t="s">
        <v>8</v>
      </c>
      <c r="G5" s="7" t="s">
        <v>9</v>
      </c>
      <c r="H5" s="6" t="s">
        <v>10</v>
      </c>
    </row>
    <row r="6" spans="1:8" ht="15" x14ac:dyDescent="0.2">
      <c r="A6" s="9">
        <v>57</v>
      </c>
      <c r="B6" s="10" t="s">
        <v>86</v>
      </c>
      <c r="C6" s="11" t="s">
        <v>88</v>
      </c>
      <c r="D6" s="12" t="s">
        <v>16</v>
      </c>
      <c r="E6" s="13">
        <v>2011</v>
      </c>
      <c r="F6" s="14">
        <v>15000000</v>
      </c>
      <c r="G6" s="54">
        <v>0.3</v>
      </c>
      <c r="H6" s="14">
        <f t="shared" ref="H6:H11" si="0">F6*G6</f>
        <v>4500000</v>
      </c>
    </row>
    <row r="7" spans="1:8" ht="30" x14ac:dyDescent="0.2">
      <c r="A7" s="15">
        <v>57</v>
      </c>
      <c r="B7" s="16" t="s">
        <v>86</v>
      </c>
      <c r="C7" s="17" t="s">
        <v>90</v>
      </c>
      <c r="D7" s="18" t="s">
        <v>16</v>
      </c>
      <c r="E7" s="19">
        <v>2011</v>
      </c>
      <c r="F7" s="20">
        <v>17000000</v>
      </c>
      <c r="G7" s="21">
        <v>0.3</v>
      </c>
      <c r="H7" s="20">
        <f t="shared" si="0"/>
        <v>5100000</v>
      </c>
    </row>
    <row r="8" spans="1:8" ht="15" x14ac:dyDescent="0.2">
      <c r="A8" s="15">
        <v>36</v>
      </c>
      <c r="B8" s="16" t="s">
        <v>92</v>
      </c>
      <c r="C8" s="17" t="s">
        <v>93</v>
      </c>
      <c r="D8" s="18" t="s">
        <v>16</v>
      </c>
      <c r="E8" s="19">
        <v>2011</v>
      </c>
      <c r="F8" s="20">
        <v>15000000</v>
      </c>
      <c r="G8" s="27">
        <v>0.6</v>
      </c>
      <c r="H8" s="20">
        <f t="shared" si="0"/>
        <v>9000000</v>
      </c>
    </row>
    <row r="9" spans="1:8" ht="15" x14ac:dyDescent="0.2">
      <c r="A9" s="15">
        <v>42</v>
      </c>
      <c r="B9" s="16" t="s">
        <v>63</v>
      </c>
      <c r="C9" s="17" t="s">
        <v>67</v>
      </c>
      <c r="D9" s="18" t="s">
        <v>24</v>
      </c>
      <c r="E9" s="19">
        <v>2012</v>
      </c>
      <c r="F9" s="20">
        <v>3000000</v>
      </c>
      <c r="G9" s="21">
        <v>0.3</v>
      </c>
      <c r="H9" s="20">
        <f t="shared" si="0"/>
        <v>900000</v>
      </c>
    </row>
    <row r="10" spans="1:8" ht="15" x14ac:dyDescent="0.2">
      <c r="A10" s="15">
        <v>90</v>
      </c>
      <c r="B10" s="16" t="s">
        <v>36</v>
      </c>
      <c r="C10" s="17" t="s">
        <v>38</v>
      </c>
      <c r="D10" s="17" t="s">
        <v>13</v>
      </c>
      <c r="E10" s="19">
        <v>2013</v>
      </c>
      <c r="F10" s="20">
        <v>550000</v>
      </c>
      <c r="G10" s="27">
        <v>0.3</v>
      </c>
      <c r="H10" s="20">
        <f t="shared" si="0"/>
        <v>165000</v>
      </c>
    </row>
    <row r="11" spans="1:8" ht="45" x14ac:dyDescent="0.2">
      <c r="A11" s="15">
        <v>62</v>
      </c>
      <c r="B11" s="16" t="s">
        <v>52</v>
      </c>
      <c r="C11" s="17" t="s">
        <v>53</v>
      </c>
      <c r="D11" s="18" t="s">
        <v>24</v>
      </c>
      <c r="E11" s="19">
        <v>2013</v>
      </c>
      <c r="F11" s="20">
        <v>2012334</v>
      </c>
      <c r="G11" s="27">
        <v>0.45</v>
      </c>
      <c r="H11" s="20">
        <f t="shared" si="0"/>
        <v>905550.3</v>
      </c>
    </row>
    <row r="12" spans="1:8" ht="15" x14ac:dyDescent="0.2">
      <c r="A12" s="30">
        <v>93</v>
      </c>
      <c r="B12" s="31" t="s">
        <v>60</v>
      </c>
      <c r="C12" s="23" t="s">
        <v>61</v>
      </c>
      <c r="D12" s="18" t="s">
        <v>19</v>
      </c>
      <c r="E12" s="19">
        <v>2013</v>
      </c>
      <c r="F12" s="32">
        <v>4260705</v>
      </c>
      <c r="G12" s="27">
        <v>0.6</v>
      </c>
      <c r="H12" s="32">
        <v>2556423</v>
      </c>
    </row>
    <row r="13" spans="1:8" ht="15" x14ac:dyDescent="0.2">
      <c r="A13" s="15">
        <v>42</v>
      </c>
      <c r="B13" s="16" t="s">
        <v>63</v>
      </c>
      <c r="C13" s="17" t="s">
        <v>65</v>
      </c>
      <c r="D13" s="18" t="s">
        <v>24</v>
      </c>
      <c r="E13" s="19">
        <v>2013</v>
      </c>
      <c r="F13" s="20">
        <v>3000000</v>
      </c>
      <c r="G13" s="27">
        <v>0.3</v>
      </c>
      <c r="H13" s="20">
        <f t="shared" ref="H13:H28" si="1">F13*G13</f>
        <v>900000</v>
      </c>
    </row>
    <row r="14" spans="1:8" ht="15" x14ac:dyDescent="0.2">
      <c r="A14" s="22">
        <v>5</v>
      </c>
      <c r="B14" s="16" t="s">
        <v>74</v>
      </c>
      <c r="C14" s="17" t="s">
        <v>75</v>
      </c>
      <c r="D14" s="18" t="s">
        <v>16</v>
      </c>
      <c r="E14" s="19">
        <v>2014</v>
      </c>
      <c r="F14" s="20">
        <v>700000</v>
      </c>
      <c r="G14" s="21">
        <v>0.3</v>
      </c>
      <c r="H14" s="20">
        <f t="shared" si="1"/>
        <v>210000</v>
      </c>
    </row>
    <row r="15" spans="1:8" ht="15" x14ac:dyDescent="0.2">
      <c r="A15" s="15">
        <v>28</v>
      </c>
      <c r="B15" s="16" t="s">
        <v>77</v>
      </c>
      <c r="C15" s="17" t="s">
        <v>78</v>
      </c>
      <c r="D15" s="18" t="s">
        <v>16</v>
      </c>
      <c r="E15" s="19">
        <v>2014</v>
      </c>
      <c r="F15" s="20">
        <v>22654000</v>
      </c>
      <c r="G15" s="27">
        <v>0.3</v>
      </c>
      <c r="H15" s="20">
        <f t="shared" si="1"/>
        <v>6796200</v>
      </c>
    </row>
    <row r="16" spans="1:8" ht="15" x14ac:dyDescent="0.2">
      <c r="A16" s="15">
        <v>57</v>
      </c>
      <c r="B16" s="16" t="s">
        <v>86</v>
      </c>
      <c r="C16" s="17" t="s">
        <v>87</v>
      </c>
      <c r="D16" s="18" t="s">
        <v>16</v>
      </c>
      <c r="E16" s="19">
        <v>2014</v>
      </c>
      <c r="F16" s="20">
        <v>16000000</v>
      </c>
      <c r="G16" s="27">
        <v>0.3</v>
      </c>
      <c r="H16" s="20">
        <f t="shared" si="1"/>
        <v>4800000</v>
      </c>
    </row>
    <row r="17" spans="1:8" ht="15" x14ac:dyDescent="0.2">
      <c r="A17" s="15">
        <v>72</v>
      </c>
      <c r="B17" s="16" t="s">
        <v>11</v>
      </c>
      <c r="C17" s="17" t="s">
        <v>12</v>
      </c>
      <c r="D17" s="18" t="s">
        <v>13</v>
      </c>
      <c r="E17" s="19">
        <v>2015</v>
      </c>
      <c r="F17" s="20">
        <v>1700000</v>
      </c>
      <c r="G17" s="55">
        <v>0.3</v>
      </c>
      <c r="H17" s="20">
        <f t="shared" si="1"/>
        <v>510000</v>
      </c>
    </row>
    <row r="18" spans="1:8" ht="30" x14ac:dyDescent="0.2">
      <c r="A18" s="15">
        <v>62</v>
      </c>
      <c r="B18" s="16" t="s">
        <v>52</v>
      </c>
      <c r="C18" s="17" t="s">
        <v>54</v>
      </c>
      <c r="D18" s="18" t="s">
        <v>16</v>
      </c>
      <c r="E18" s="19">
        <v>2015</v>
      </c>
      <c r="F18" s="20">
        <v>21508000</v>
      </c>
      <c r="G18" s="27">
        <v>0.45</v>
      </c>
      <c r="H18" s="20">
        <f t="shared" si="1"/>
        <v>9678600</v>
      </c>
    </row>
    <row r="19" spans="1:8" ht="15" x14ac:dyDescent="0.2">
      <c r="A19" s="15">
        <v>69</v>
      </c>
      <c r="B19" s="33" t="s">
        <v>55</v>
      </c>
      <c r="C19" s="17" t="s">
        <v>56</v>
      </c>
      <c r="D19" s="18" t="s">
        <v>57</v>
      </c>
      <c r="E19" s="19">
        <v>2015</v>
      </c>
      <c r="F19" s="20">
        <v>6600000</v>
      </c>
      <c r="G19" s="27">
        <v>0.6</v>
      </c>
      <c r="H19" s="20">
        <f t="shared" si="1"/>
        <v>3960000</v>
      </c>
    </row>
    <row r="20" spans="1:8" ht="15" x14ac:dyDescent="0.2">
      <c r="A20" s="15">
        <v>42</v>
      </c>
      <c r="B20" s="16" t="s">
        <v>63</v>
      </c>
      <c r="C20" s="17" t="s">
        <v>64</v>
      </c>
      <c r="D20" s="18" t="s">
        <v>16</v>
      </c>
      <c r="E20" s="19">
        <v>2015</v>
      </c>
      <c r="F20" s="20">
        <v>10000000</v>
      </c>
      <c r="G20" s="27">
        <v>0.3</v>
      </c>
      <c r="H20" s="20">
        <f t="shared" si="1"/>
        <v>3000000</v>
      </c>
    </row>
    <row r="21" spans="1:8" ht="15" x14ac:dyDescent="0.2">
      <c r="A21" s="15">
        <v>42</v>
      </c>
      <c r="B21" s="16" t="s">
        <v>63</v>
      </c>
      <c r="C21" s="17" t="s">
        <v>68</v>
      </c>
      <c r="D21" s="17" t="s">
        <v>19</v>
      </c>
      <c r="E21" s="19">
        <v>2015</v>
      </c>
      <c r="F21" s="20">
        <v>11000000</v>
      </c>
      <c r="G21" s="21">
        <v>0.3</v>
      </c>
      <c r="H21" s="20">
        <f t="shared" si="1"/>
        <v>3300000</v>
      </c>
    </row>
    <row r="22" spans="1:8" ht="30" x14ac:dyDescent="0.2">
      <c r="A22" s="15">
        <v>36</v>
      </c>
      <c r="B22" s="16" t="s">
        <v>92</v>
      </c>
      <c r="C22" s="17" t="s">
        <v>94</v>
      </c>
      <c r="D22" s="18" t="s">
        <v>95</v>
      </c>
      <c r="E22" s="19">
        <v>2015</v>
      </c>
      <c r="F22" s="20">
        <v>780000</v>
      </c>
      <c r="G22" s="27">
        <v>0.6</v>
      </c>
      <c r="H22" s="20">
        <f t="shared" si="1"/>
        <v>468000</v>
      </c>
    </row>
    <row r="23" spans="1:8" ht="30" x14ac:dyDescent="0.2">
      <c r="A23" s="15">
        <v>63</v>
      </c>
      <c r="B23" s="16" t="s">
        <v>96</v>
      </c>
      <c r="C23" s="17" t="s">
        <v>97</v>
      </c>
      <c r="D23" s="18" t="s">
        <v>16</v>
      </c>
      <c r="E23" s="19">
        <v>2015</v>
      </c>
      <c r="F23" s="20">
        <v>8250000</v>
      </c>
      <c r="G23" s="27">
        <v>0.3</v>
      </c>
      <c r="H23" s="20">
        <f t="shared" si="1"/>
        <v>2475000</v>
      </c>
    </row>
    <row r="24" spans="1:8" ht="15" x14ac:dyDescent="0.2">
      <c r="A24" s="15">
        <v>16</v>
      </c>
      <c r="B24" s="16" t="s">
        <v>30</v>
      </c>
      <c r="C24" s="17" t="s">
        <v>31</v>
      </c>
      <c r="D24" s="17" t="s">
        <v>16</v>
      </c>
      <c r="E24" s="19">
        <v>2016</v>
      </c>
      <c r="F24" s="20">
        <v>5400000</v>
      </c>
      <c r="G24" s="27">
        <v>0.3</v>
      </c>
      <c r="H24" s="20">
        <f t="shared" si="1"/>
        <v>1620000</v>
      </c>
    </row>
    <row r="25" spans="1:8" ht="15" x14ac:dyDescent="0.2">
      <c r="A25" s="15">
        <v>2</v>
      </c>
      <c r="B25" s="16" t="s">
        <v>47</v>
      </c>
      <c r="C25" s="17" t="s">
        <v>48</v>
      </c>
      <c r="D25" s="17" t="s">
        <v>19</v>
      </c>
      <c r="E25" s="19">
        <v>2016</v>
      </c>
      <c r="F25" s="20">
        <v>600000</v>
      </c>
      <c r="G25" s="27">
        <v>0.3</v>
      </c>
      <c r="H25" s="20">
        <f t="shared" si="1"/>
        <v>180000</v>
      </c>
    </row>
    <row r="26" spans="1:8" ht="15" x14ac:dyDescent="0.2">
      <c r="A26" s="15">
        <v>65</v>
      </c>
      <c r="B26" s="16" t="s">
        <v>50</v>
      </c>
      <c r="C26" s="17" t="s">
        <v>51</v>
      </c>
      <c r="D26" s="17" t="s">
        <v>19</v>
      </c>
      <c r="E26" s="19">
        <v>2016</v>
      </c>
      <c r="F26" s="20">
        <v>895358</v>
      </c>
      <c r="G26" s="21">
        <v>0.3</v>
      </c>
      <c r="H26" s="20">
        <f t="shared" si="1"/>
        <v>268607.39999999997</v>
      </c>
    </row>
    <row r="27" spans="1:8" ht="15" x14ac:dyDescent="0.2">
      <c r="A27" s="30">
        <v>93</v>
      </c>
      <c r="B27" s="31" t="s">
        <v>60</v>
      </c>
      <c r="C27" s="23" t="s">
        <v>62</v>
      </c>
      <c r="D27" s="18" t="s">
        <v>19</v>
      </c>
      <c r="E27" s="19">
        <v>2016</v>
      </c>
      <c r="F27" s="32">
        <v>3108900</v>
      </c>
      <c r="G27" s="27">
        <v>0.6</v>
      </c>
      <c r="H27" s="32">
        <f t="shared" si="1"/>
        <v>1865340</v>
      </c>
    </row>
    <row r="28" spans="1:8" ht="15" x14ac:dyDescent="0.2">
      <c r="A28" s="15">
        <v>42</v>
      </c>
      <c r="B28" s="16" t="s">
        <v>63</v>
      </c>
      <c r="C28" s="17" t="s">
        <v>66</v>
      </c>
      <c r="D28" s="18" t="s">
        <v>24</v>
      </c>
      <c r="E28" s="19">
        <v>2016</v>
      </c>
      <c r="F28" s="20">
        <v>700000</v>
      </c>
      <c r="G28" s="21">
        <v>0.3</v>
      </c>
      <c r="H28" s="20">
        <f t="shared" si="1"/>
        <v>210000</v>
      </c>
    </row>
    <row r="29" spans="1:8" ht="15" x14ac:dyDescent="0.2">
      <c r="A29" s="15">
        <v>53</v>
      </c>
      <c r="B29" s="16" t="s">
        <v>79</v>
      </c>
      <c r="C29" s="17" t="s">
        <v>82</v>
      </c>
      <c r="D29" s="18" t="s">
        <v>24</v>
      </c>
      <c r="E29" s="19">
        <v>2016</v>
      </c>
      <c r="F29" s="20" t="s">
        <v>81</v>
      </c>
      <c r="G29" s="27">
        <v>0.4</v>
      </c>
      <c r="H29" s="20" t="s">
        <v>81</v>
      </c>
    </row>
    <row r="30" spans="1:8" s="34" customFormat="1" ht="15" x14ac:dyDescent="0.2">
      <c r="A30" s="15">
        <v>54</v>
      </c>
      <c r="B30" s="16" t="s">
        <v>83</v>
      </c>
      <c r="C30" s="17" t="s">
        <v>84</v>
      </c>
      <c r="D30" s="18" t="s">
        <v>16</v>
      </c>
      <c r="E30" s="19">
        <v>2016</v>
      </c>
      <c r="F30" s="20">
        <v>10000000</v>
      </c>
      <c r="G30" s="27">
        <v>0.6</v>
      </c>
      <c r="H30" s="20">
        <f t="shared" ref="H30:H39" si="2">F30*G30</f>
        <v>6000000</v>
      </c>
    </row>
    <row r="31" spans="1:8" s="34" customFormat="1" ht="15" x14ac:dyDescent="0.2">
      <c r="A31" s="15">
        <v>73</v>
      </c>
      <c r="B31" s="16" t="s">
        <v>34</v>
      </c>
      <c r="C31" s="17" t="s">
        <v>35</v>
      </c>
      <c r="D31" s="17" t="s">
        <v>19</v>
      </c>
      <c r="E31" s="19">
        <v>2017</v>
      </c>
      <c r="F31" s="20">
        <v>2614635</v>
      </c>
      <c r="G31" s="27">
        <v>0.3</v>
      </c>
      <c r="H31" s="20">
        <f t="shared" si="2"/>
        <v>784390.5</v>
      </c>
    </row>
    <row r="32" spans="1:8" s="34" customFormat="1" ht="15" x14ac:dyDescent="0.2">
      <c r="A32" s="15">
        <v>90</v>
      </c>
      <c r="B32" s="16" t="s">
        <v>36</v>
      </c>
      <c r="C32" s="17" t="s">
        <v>37</v>
      </c>
      <c r="D32" s="17" t="s">
        <v>16</v>
      </c>
      <c r="E32" s="19">
        <v>2017</v>
      </c>
      <c r="F32" s="20">
        <v>24945000</v>
      </c>
      <c r="G32" s="27">
        <v>0.3</v>
      </c>
      <c r="H32" s="20">
        <f t="shared" si="2"/>
        <v>7483500</v>
      </c>
    </row>
    <row r="33" spans="1:8" ht="30" x14ac:dyDescent="0.2">
      <c r="A33" s="15">
        <v>34</v>
      </c>
      <c r="B33" s="16" t="s">
        <v>41</v>
      </c>
      <c r="C33" s="17" t="s">
        <v>42</v>
      </c>
      <c r="D33" s="18" t="s">
        <v>24</v>
      </c>
      <c r="E33" s="19">
        <v>2017</v>
      </c>
      <c r="F33" s="20">
        <v>2000000</v>
      </c>
      <c r="G33" s="21">
        <v>0.6</v>
      </c>
      <c r="H33" s="20">
        <f t="shared" si="2"/>
        <v>1200000</v>
      </c>
    </row>
    <row r="34" spans="1:8" ht="15" x14ac:dyDescent="0.2">
      <c r="A34" s="15">
        <v>41</v>
      </c>
      <c r="B34" s="16" t="s">
        <v>43</v>
      </c>
      <c r="C34" s="17" t="s">
        <v>44</v>
      </c>
      <c r="D34" s="18" t="s">
        <v>24</v>
      </c>
      <c r="E34" s="19">
        <v>2017</v>
      </c>
      <c r="F34" s="20">
        <v>2800000</v>
      </c>
      <c r="G34" s="21">
        <v>0.3</v>
      </c>
      <c r="H34" s="20">
        <f t="shared" si="2"/>
        <v>840000</v>
      </c>
    </row>
    <row r="35" spans="1:8" ht="15" x14ac:dyDescent="0.2">
      <c r="A35" s="15">
        <v>47</v>
      </c>
      <c r="B35" s="16" t="s">
        <v>49</v>
      </c>
      <c r="C35" s="17" t="s">
        <v>44</v>
      </c>
      <c r="D35" s="18" t="s">
        <v>24</v>
      </c>
      <c r="E35" s="19">
        <v>2017</v>
      </c>
      <c r="F35" s="32">
        <v>3046403.32</v>
      </c>
      <c r="G35" s="21">
        <v>0.43</v>
      </c>
      <c r="H35" s="20">
        <f t="shared" si="2"/>
        <v>1309953.4275999998</v>
      </c>
    </row>
    <row r="36" spans="1:8" ht="15" x14ac:dyDescent="0.2">
      <c r="A36" s="30">
        <v>40</v>
      </c>
      <c r="B36" s="31" t="s">
        <v>58</v>
      </c>
      <c r="C36" s="23" t="s">
        <v>59</v>
      </c>
      <c r="D36" s="18" t="s">
        <v>19</v>
      </c>
      <c r="E36" s="19">
        <v>2017</v>
      </c>
      <c r="F36" s="32">
        <v>3000000</v>
      </c>
      <c r="G36" s="27">
        <v>0.45</v>
      </c>
      <c r="H36" s="32">
        <f t="shared" si="2"/>
        <v>1350000</v>
      </c>
    </row>
    <row r="37" spans="1:8" ht="15" x14ac:dyDescent="0.2">
      <c r="A37" s="30">
        <v>29</v>
      </c>
      <c r="B37" s="31" t="s">
        <v>69</v>
      </c>
      <c r="C37" s="23" t="s">
        <v>70</v>
      </c>
      <c r="D37" s="18" t="s">
        <v>71</v>
      </c>
      <c r="E37" s="19">
        <v>2017</v>
      </c>
      <c r="F37" s="32">
        <v>1000000</v>
      </c>
      <c r="G37" s="27">
        <v>0.3</v>
      </c>
      <c r="H37" s="32">
        <f t="shared" si="2"/>
        <v>300000</v>
      </c>
    </row>
    <row r="38" spans="1:8" ht="30" x14ac:dyDescent="0.2">
      <c r="A38" s="22">
        <v>31</v>
      </c>
      <c r="B38" s="16" t="s">
        <v>72</v>
      </c>
      <c r="C38" s="17" t="s">
        <v>73</v>
      </c>
      <c r="D38" s="18" t="s">
        <v>16</v>
      </c>
      <c r="E38" s="19">
        <v>2017</v>
      </c>
      <c r="F38" s="20">
        <v>38943083</v>
      </c>
      <c r="G38" s="21">
        <v>0.3</v>
      </c>
      <c r="H38" s="20">
        <f t="shared" si="2"/>
        <v>11682924.9</v>
      </c>
    </row>
    <row r="39" spans="1:8" ht="15" x14ac:dyDescent="0.2">
      <c r="A39" s="15">
        <v>57</v>
      </c>
      <c r="B39" s="16" t="s">
        <v>86</v>
      </c>
      <c r="C39" s="17" t="s">
        <v>91</v>
      </c>
      <c r="D39" s="18" t="s">
        <v>24</v>
      </c>
      <c r="E39" s="19">
        <v>2017</v>
      </c>
      <c r="F39" s="20">
        <v>1165000</v>
      </c>
      <c r="G39" s="27">
        <v>0.3</v>
      </c>
      <c r="H39" s="20">
        <f t="shared" si="2"/>
        <v>349500</v>
      </c>
    </row>
    <row r="40" spans="1:8" ht="15" x14ac:dyDescent="0.2">
      <c r="A40" s="15">
        <v>53</v>
      </c>
      <c r="B40" s="16" t="s">
        <v>79</v>
      </c>
      <c r="C40" s="17" t="s">
        <v>80</v>
      </c>
      <c r="D40" s="18" t="s">
        <v>24</v>
      </c>
      <c r="E40" s="19">
        <v>2018</v>
      </c>
      <c r="F40" s="20" t="s">
        <v>81</v>
      </c>
      <c r="G40" s="27">
        <v>0.4</v>
      </c>
      <c r="H40" s="20" t="s">
        <v>81</v>
      </c>
    </row>
    <row r="41" spans="1:8" ht="15" x14ac:dyDescent="0.2">
      <c r="A41" s="15">
        <v>57</v>
      </c>
      <c r="B41" s="16" t="s">
        <v>86</v>
      </c>
      <c r="C41" s="17" t="s">
        <v>89</v>
      </c>
      <c r="D41" s="17" t="s">
        <v>19</v>
      </c>
      <c r="E41" s="19">
        <v>2018</v>
      </c>
      <c r="F41" s="20">
        <v>72000000</v>
      </c>
      <c r="G41" s="27">
        <v>0.3</v>
      </c>
      <c r="H41" s="20">
        <f t="shared" ref="H41:H56" si="3">F41*G41</f>
        <v>21600000</v>
      </c>
    </row>
    <row r="42" spans="1:8" ht="60" x14ac:dyDescent="0.2">
      <c r="A42" s="30">
        <v>66</v>
      </c>
      <c r="B42" s="31" t="s">
        <v>45</v>
      </c>
      <c r="C42" s="17" t="s">
        <v>46</v>
      </c>
      <c r="D42" s="17" t="s">
        <v>16</v>
      </c>
      <c r="E42" s="19">
        <v>2019</v>
      </c>
      <c r="F42" s="32">
        <v>9796692</v>
      </c>
      <c r="G42" s="27">
        <v>0.3</v>
      </c>
      <c r="H42" s="32">
        <f t="shared" si="3"/>
        <v>2939007.6</v>
      </c>
    </row>
    <row r="43" spans="1:8" ht="15" x14ac:dyDescent="0.2">
      <c r="A43" s="22">
        <v>5</v>
      </c>
      <c r="B43" s="16" t="s">
        <v>74</v>
      </c>
      <c r="C43" s="17" t="s">
        <v>76</v>
      </c>
      <c r="D43" s="18" t="s">
        <v>16</v>
      </c>
      <c r="E43" s="19">
        <v>2019</v>
      </c>
      <c r="F43" s="20">
        <v>49857000</v>
      </c>
      <c r="G43" s="21">
        <v>0.3</v>
      </c>
      <c r="H43" s="20">
        <f t="shared" si="3"/>
        <v>14957100</v>
      </c>
    </row>
    <row r="44" spans="1:8" ht="15" x14ac:dyDescent="0.2">
      <c r="A44" s="15">
        <v>16</v>
      </c>
      <c r="B44" s="16" t="s">
        <v>32</v>
      </c>
      <c r="C44" s="29" t="s">
        <v>33</v>
      </c>
      <c r="D44" s="17" t="s">
        <v>13</v>
      </c>
      <c r="E44" s="19">
        <v>2020</v>
      </c>
      <c r="F44" s="20">
        <v>17800000</v>
      </c>
      <c r="G44" s="27">
        <v>0.3</v>
      </c>
      <c r="H44" s="20">
        <f t="shared" si="3"/>
        <v>5340000</v>
      </c>
    </row>
    <row r="45" spans="1:8" ht="15" x14ac:dyDescent="0.2">
      <c r="A45" s="15">
        <v>41</v>
      </c>
      <c r="B45" s="16" t="s">
        <v>43</v>
      </c>
      <c r="C45" s="17" t="s">
        <v>44</v>
      </c>
      <c r="D45" s="18" t="s">
        <v>24</v>
      </c>
      <c r="E45" s="19">
        <v>2020</v>
      </c>
      <c r="F45" s="20">
        <v>3108900</v>
      </c>
      <c r="G45" s="21">
        <v>0.3</v>
      </c>
      <c r="H45" s="20">
        <f t="shared" si="3"/>
        <v>932670</v>
      </c>
    </row>
    <row r="46" spans="1:8" ht="15" x14ac:dyDescent="0.2">
      <c r="A46" s="15">
        <v>42</v>
      </c>
      <c r="B46" s="16" t="s">
        <v>63</v>
      </c>
      <c r="C46" s="17" t="s">
        <v>66</v>
      </c>
      <c r="D46" s="18" t="s">
        <v>16</v>
      </c>
      <c r="E46" s="19">
        <v>2021</v>
      </c>
      <c r="F46" s="20">
        <v>12121772</v>
      </c>
      <c r="G46" s="21">
        <v>0.4</v>
      </c>
      <c r="H46" s="20">
        <f t="shared" si="3"/>
        <v>4848708.8</v>
      </c>
    </row>
    <row r="47" spans="1:8" ht="15" x14ac:dyDescent="0.2">
      <c r="A47" s="15">
        <v>46</v>
      </c>
      <c r="B47" s="16" t="s">
        <v>14</v>
      </c>
      <c r="C47" s="17" t="s">
        <v>15</v>
      </c>
      <c r="D47" s="18" t="s">
        <v>16</v>
      </c>
      <c r="E47" s="19"/>
      <c r="F47" s="20">
        <v>3600000</v>
      </c>
      <c r="G47" s="21">
        <v>0.3</v>
      </c>
      <c r="H47" s="20">
        <f t="shared" si="3"/>
        <v>1080000</v>
      </c>
    </row>
    <row r="48" spans="1:8" ht="15" x14ac:dyDescent="0.2">
      <c r="A48" s="22">
        <v>15</v>
      </c>
      <c r="B48" s="23" t="s">
        <v>17</v>
      </c>
      <c r="C48" s="23" t="s">
        <v>18</v>
      </c>
      <c r="D48" s="17" t="s">
        <v>19</v>
      </c>
      <c r="E48" s="24"/>
      <c r="F48" s="25">
        <v>25000000</v>
      </c>
      <c r="G48" s="26">
        <v>0.3</v>
      </c>
      <c r="H48" s="25">
        <f t="shared" si="3"/>
        <v>7500000</v>
      </c>
    </row>
    <row r="49" spans="1:8" ht="15" x14ac:dyDescent="0.2">
      <c r="A49" s="15">
        <v>6</v>
      </c>
      <c r="B49" s="16" t="s">
        <v>20</v>
      </c>
      <c r="C49" s="17" t="s">
        <v>21</v>
      </c>
      <c r="D49" s="17" t="s">
        <v>19</v>
      </c>
      <c r="E49" s="19"/>
      <c r="F49" s="20">
        <v>16000000</v>
      </c>
      <c r="G49" s="27">
        <v>0.6</v>
      </c>
      <c r="H49" s="20">
        <f t="shared" si="3"/>
        <v>9600000</v>
      </c>
    </row>
    <row r="50" spans="1:8" ht="45" x14ac:dyDescent="0.2">
      <c r="A50" s="15">
        <v>8</v>
      </c>
      <c r="B50" s="28" t="s">
        <v>22</v>
      </c>
      <c r="C50" s="17" t="s">
        <v>23</v>
      </c>
      <c r="D50" s="17" t="s">
        <v>24</v>
      </c>
      <c r="E50" s="19"/>
      <c r="F50" s="20">
        <v>8375926</v>
      </c>
      <c r="G50" s="27">
        <v>0.4</v>
      </c>
      <c r="H50" s="20">
        <f t="shared" si="3"/>
        <v>3350370.4000000004</v>
      </c>
    </row>
    <row r="51" spans="1:8" ht="15" x14ac:dyDescent="0.2">
      <c r="A51" s="15">
        <v>11</v>
      </c>
      <c r="B51" s="16" t="s">
        <v>25</v>
      </c>
      <c r="C51" s="17" t="s">
        <v>26</v>
      </c>
      <c r="D51" s="17" t="s">
        <v>19</v>
      </c>
      <c r="E51" s="19"/>
      <c r="F51" s="20">
        <v>8260786.3600000003</v>
      </c>
      <c r="G51" s="27">
        <v>0.4</v>
      </c>
      <c r="H51" s="20">
        <f t="shared" si="3"/>
        <v>3304314.5440000002</v>
      </c>
    </row>
    <row r="52" spans="1:8" ht="15" x14ac:dyDescent="0.2">
      <c r="A52" s="15">
        <v>11</v>
      </c>
      <c r="B52" s="16" t="s">
        <v>25</v>
      </c>
      <c r="C52" s="17" t="s">
        <v>27</v>
      </c>
      <c r="D52" s="17" t="s">
        <v>16</v>
      </c>
      <c r="E52" s="19"/>
      <c r="F52" s="20">
        <v>5850000</v>
      </c>
      <c r="G52" s="27">
        <v>0.3</v>
      </c>
      <c r="H52" s="20">
        <f t="shared" si="3"/>
        <v>1755000</v>
      </c>
    </row>
    <row r="53" spans="1:8" ht="15" x14ac:dyDescent="0.2">
      <c r="A53" s="15">
        <v>67</v>
      </c>
      <c r="B53" s="16" t="s">
        <v>28</v>
      </c>
      <c r="C53" s="17" t="s">
        <v>29</v>
      </c>
      <c r="D53" s="17" t="s">
        <v>19</v>
      </c>
      <c r="E53" s="19"/>
      <c r="F53" s="20">
        <v>1900000</v>
      </c>
      <c r="G53" s="27">
        <v>0.3</v>
      </c>
      <c r="H53" s="20">
        <f t="shared" si="3"/>
        <v>570000</v>
      </c>
    </row>
    <row r="54" spans="1:8" ht="15" x14ac:dyDescent="0.2">
      <c r="A54" s="15">
        <v>21</v>
      </c>
      <c r="B54" s="16" t="s">
        <v>39</v>
      </c>
      <c r="C54" s="17" t="s">
        <v>40</v>
      </c>
      <c r="D54" s="18" t="s">
        <v>16</v>
      </c>
      <c r="E54" s="19"/>
      <c r="F54" s="20">
        <v>3990000</v>
      </c>
      <c r="G54" s="27">
        <v>0.3</v>
      </c>
      <c r="H54" s="20">
        <f t="shared" si="3"/>
        <v>1197000</v>
      </c>
    </row>
    <row r="55" spans="1:8" ht="15" x14ac:dyDescent="0.2">
      <c r="A55" s="15">
        <v>54</v>
      </c>
      <c r="B55" s="16" t="s">
        <v>83</v>
      </c>
      <c r="C55" s="17" t="s">
        <v>85</v>
      </c>
      <c r="D55" s="17" t="s">
        <v>19</v>
      </c>
      <c r="E55" s="19"/>
      <c r="F55" s="20">
        <v>1380000</v>
      </c>
      <c r="G55" s="27">
        <v>0.6</v>
      </c>
      <c r="H55" s="20">
        <f t="shared" si="3"/>
        <v>828000</v>
      </c>
    </row>
    <row r="56" spans="1:8" ht="30.75" thickBot="1" x14ac:dyDescent="0.25">
      <c r="A56" s="15">
        <v>95</v>
      </c>
      <c r="B56" s="16" t="s">
        <v>98</v>
      </c>
      <c r="C56" s="17" t="s">
        <v>99</v>
      </c>
      <c r="D56" s="18" t="s">
        <v>16</v>
      </c>
      <c r="E56" s="19"/>
      <c r="F56" s="20">
        <v>38900000</v>
      </c>
      <c r="G56" s="27">
        <v>0.3</v>
      </c>
      <c r="H56" s="20">
        <f t="shared" si="3"/>
        <v>11670000</v>
      </c>
    </row>
    <row r="57" spans="1:8" s="2" customFormat="1" ht="18" thickBot="1" x14ac:dyDescent="0.25">
      <c r="A57" s="36"/>
      <c r="B57" s="37"/>
      <c r="C57" s="38" t="s">
        <v>101</v>
      </c>
      <c r="D57" s="39"/>
      <c r="E57" s="35"/>
      <c r="F57" s="40">
        <f>SUM(F6:F56)</f>
        <v>537174494.68000007</v>
      </c>
      <c r="G57" s="41"/>
      <c r="H57" s="40">
        <f>SUM(H6:H56)</f>
        <v>186141160.8716</v>
      </c>
    </row>
    <row r="58" spans="1:8" s="2" customFormat="1" ht="15" x14ac:dyDescent="0.2">
      <c r="A58" s="36"/>
      <c r="B58" s="37"/>
      <c r="C58" s="38" t="s">
        <v>100</v>
      </c>
      <c r="D58" s="39"/>
      <c r="E58" s="35"/>
      <c r="F58" s="42">
        <f>AVERAGE(F6:F56)</f>
        <v>10962744.789387757</v>
      </c>
      <c r="G58" s="41"/>
      <c r="H58" s="42">
        <f>AVERAGE(H6:H56)</f>
        <v>3798799.2014612244</v>
      </c>
    </row>
    <row r="59" spans="1:8" s="2" customFormat="1" ht="15" x14ac:dyDescent="0.2">
      <c r="A59" s="37" t="s">
        <v>102</v>
      </c>
      <c r="C59" s="38"/>
      <c r="D59" s="39"/>
      <c r="F59" s="43"/>
      <c r="G59" s="44"/>
      <c r="H59" s="43"/>
    </row>
    <row r="60" spans="1:8" s="2" customFormat="1" ht="15" x14ac:dyDescent="0.2">
      <c r="A60" s="36"/>
      <c r="B60" s="37"/>
      <c r="C60" s="45"/>
      <c r="D60" s="39"/>
      <c r="E60" s="36"/>
      <c r="F60" s="46"/>
      <c r="G60" s="47"/>
      <c r="H60" s="46"/>
    </row>
    <row r="61" spans="1:8" s="2" customFormat="1" ht="15" x14ac:dyDescent="0.2">
      <c r="A61" s="48"/>
      <c r="B61" s="49"/>
      <c r="C61" s="50"/>
      <c r="D61" s="51"/>
      <c r="E61" s="48"/>
      <c r="F61" s="52"/>
      <c r="G61" s="53"/>
      <c r="H61" s="52"/>
    </row>
  </sheetData>
  <sortState ref="A6:L60">
    <sortCondition ref="E6"/>
  </sortState>
  <mergeCells count="4">
    <mergeCell ref="A1:H1"/>
    <mergeCell ref="A3:H3"/>
    <mergeCell ref="A4:H4"/>
    <mergeCell ref="A2:H2"/>
  </mergeCells>
  <pageMargins left="0.5" right="0.5" top="0.5" bottom="0.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Retro</vt:lpstr>
      <vt:lpstr>Retro!Print_Area</vt:lpstr>
      <vt:lpstr>Retro!Print_Titles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Amy C</dc:creator>
  <cp:lastModifiedBy>Clark, Amy C</cp:lastModifiedBy>
  <dcterms:created xsi:type="dcterms:W3CDTF">2021-03-15T13:09:55Z</dcterms:created>
  <dcterms:modified xsi:type="dcterms:W3CDTF">2021-03-15T12:20:55Z</dcterms:modified>
</cp:coreProperties>
</file>